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Sport\ARA-SPORT-SPT\ANS\ANS 2026\SITE INTERNET ET COM\"/>
    </mc:Choice>
  </mc:AlternateContent>
  <xr:revisionPtr revIDLastSave="0" documentId="8_{945C95E0-6FE4-464E-9B34-5DD9580B3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ut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D25" i="1"/>
  <c r="D21" i="1"/>
  <c r="D23" i="1"/>
  <c r="D22" i="1"/>
  <c r="D20" i="1"/>
  <c r="D19" i="1"/>
  <c r="D18" i="1"/>
  <c r="D17" i="1"/>
  <c r="D16" i="1"/>
  <c r="D15" i="1"/>
  <c r="D14" i="1"/>
  <c r="E21" i="1" l="1"/>
  <c r="D13" i="1" l="1"/>
  <c r="E14" i="1" s="1"/>
  <c r="D8" i="1"/>
  <c r="D12" i="1"/>
  <c r="D11" i="1"/>
  <c r="D10" i="1"/>
  <c r="D9" i="1"/>
  <c r="D7" i="1"/>
  <c r="E8" i="1" l="1"/>
</calcChain>
</file>

<file path=xl/sharedStrings.xml><?xml version="1.0" encoding="utf-8"?>
<sst xmlns="http://schemas.openxmlformats.org/spreadsheetml/2006/main" count="51" uniqueCount="39">
  <si>
    <t>Questions</t>
  </si>
  <si>
    <t>Quel est l'age de votre structure ?</t>
  </si>
  <si>
    <t>Combien de licenciés avez-vous ?</t>
  </si>
  <si>
    <t>Quel est votre budget annuel ?</t>
  </si>
  <si>
    <t>Points</t>
  </si>
  <si>
    <t>Non</t>
  </si>
  <si>
    <t>Oui</t>
  </si>
  <si>
    <t>Disposez-vous d’un fond de roulement économique suffisant ?</t>
  </si>
  <si>
    <t>Informations concernant votre structure</t>
  </si>
  <si>
    <t>Informations concernant votre salarié</t>
  </si>
  <si>
    <t>Réponses</t>
  </si>
  <si>
    <t xml:space="preserve">Nom de la Structure : </t>
  </si>
  <si>
    <t xml:space="preserve">Email : </t>
  </si>
  <si>
    <t>Connaissiez-vous ce salarié avant son embauche ?</t>
  </si>
  <si>
    <t>Quelle est la qualification de votre éducateur ?</t>
  </si>
  <si>
    <t>BPJEPS</t>
  </si>
  <si>
    <t>Avez-vous rédigé une fiche de poste pour votre salarié ?</t>
  </si>
  <si>
    <t>Avez-vous proposé un plan de fomation à votre salarié ?</t>
  </si>
  <si>
    <t>Pensez vous faire évoluer les missions de votre salarié ?</t>
  </si>
  <si>
    <t>Avez-vous réalisé un entretien annuel avec votre salarié ?</t>
  </si>
  <si>
    <t>Avez-vous réussi à développer votre offre existante ?</t>
  </si>
  <si>
    <t>Avez-vous réussi à diversifier vos activités ?</t>
  </si>
  <si>
    <t>Informations concernant vos actions mises en place</t>
  </si>
  <si>
    <t xml:space="preserve">Fédération à laquelle vous êtes affilié : </t>
  </si>
  <si>
    <t>Recommandations</t>
  </si>
  <si>
    <t>Auto-évaluation pérennisation des emplois</t>
  </si>
  <si>
    <t>Êtes vous primo-employeur ?</t>
  </si>
  <si>
    <t xml:space="preserve">Comptez-vous financer votre emploi par l'organisation d'évènements ? </t>
  </si>
  <si>
    <t>Comptez-vous financer votre emploi avec des partenariats privés ?</t>
  </si>
  <si>
    <t>Vos retombées économiques sont-elles conformes à vos prévisons ?</t>
  </si>
  <si>
    <t>Votre politique tarifaire vous semble-t-elle adaptée ?</t>
  </si>
  <si>
    <t>Numéro de téléphone :</t>
  </si>
  <si>
    <t>Avez-vous mis en place des dispositions d'intégration pour votre salarié ?</t>
  </si>
  <si>
    <t>Oui, entre 3 et 6 mois</t>
  </si>
  <si>
    <t>Moins de 30 ans</t>
  </si>
  <si>
    <t>Nom de la personne en charge de l'emploi :</t>
  </si>
  <si>
    <t>180 à 230</t>
  </si>
  <si>
    <t>180 000 à 250 000€</t>
  </si>
  <si>
    <t>Votre structure bénéficie-t-elle d’un accompagnement extérieur (SDJES, Fédération, Réseau Profession Sport, Dispositif Local d'Accompagnement…)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</si>
</sst>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wrapText="1"/>
    </xf>
    <xf numFmtId="0" fontId="0" fillId="0" borderId="3" xfId="0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 wrapText="1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1" xfId="0" applyFont="1" applyBorder="1" applyProtection="1"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protection locked="0"/>
    </xf>
    <xf numFmtId="0" fontId="3" fillId="0" borderId="21" xfId="0" applyFont="1" applyBorder="1" applyAlignment="1" applyProtection="1"/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3" fillId="0" borderId="16" xfId="0" applyFont="1" applyBorder="1" applyAlignment="1" applyProtection="1"/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protection locked="0"/>
    </xf>
    <xf numFmtId="0" fontId="3" fillId="2" borderId="20" xfId="0" applyFont="1" applyFill="1" applyBorder="1" applyAlignment="1" applyProtection="1">
      <alignment horizontal="center"/>
    </xf>
    <xf numFmtId="0" fontId="3" fillId="2" borderId="21" xfId="0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9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showGridLines="0" tabSelected="1" workbookViewId="0">
      <selection activeCell="F1" sqref="F1:F1048576"/>
    </sheetView>
  </sheetViews>
  <sheetFormatPr baseColWidth="10" defaultColWidth="10.85546875" defaultRowHeight="15" x14ac:dyDescent="0.25"/>
  <cols>
    <col min="1" max="1" width="36.28515625" style="1" customWidth="1"/>
    <col min="2" max="2" width="49.5703125" style="3" customWidth="1"/>
    <col min="3" max="3" width="18.5703125" style="1" bestFit="1" customWidth="1"/>
    <col min="4" max="4" width="11.85546875" style="1" hidden="1" customWidth="1"/>
    <col min="5" max="5" width="64.5703125" style="4" hidden="1" customWidth="1"/>
    <col min="6" max="8" width="29.28515625" style="1" customWidth="1"/>
    <col min="9" max="16384" width="10.85546875" style="1"/>
  </cols>
  <sheetData>
    <row r="1" spans="1:16" ht="27.75" thickTop="1" thickBot="1" x14ac:dyDescent="0.45">
      <c r="A1" s="30" t="s">
        <v>25</v>
      </c>
      <c r="B1" s="31"/>
      <c r="C1" s="32"/>
      <c r="D1" s="24"/>
      <c r="E1" s="27"/>
    </row>
    <row r="2" spans="1:16" ht="15.75" thickTop="1" x14ac:dyDescent="0.25">
      <c r="A2" s="33" t="s">
        <v>11</v>
      </c>
      <c r="B2" s="34"/>
      <c r="C2" s="35"/>
      <c r="D2" s="22"/>
      <c r="E2" s="28"/>
    </row>
    <row r="3" spans="1:16" x14ac:dyDescent="0.25">
      <c r="A3" s="36" t="s">
        <v>35</v>
      </c>
      <c r="B3" s="37"/>
      <c r="C3" s="38"/>
      <c r="D3" s="20"/>
      <c r="E3" s="28"/>
    </row>
    <row r="4" spans="1:16" x14ac:dyDescent="0.25">
      <c r="A4" s="36" t="s">
        <v>23</v>
      </c>
      <c r="B4" s="37"/>
      <c r="C4" s="38"/>
      <c r="D4" s="20"/>
      <c r="E4" s="28"/>
    </row>
    <row r="5" spans="1:16" ht="15.75" thickBot="1" x14ac:dyDescent="0.3">
      <c r="A5" s="36" t="s">
        <v>12</v>
      </c>
      <c r="B5" s="37"/>
      <c r="C5" s="38"/>
      <c r="D5" s="23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6.5" thickTop="1" thickBot="1" x14ac:dyDescent="0.3">
      <c r="A6" s="39" t="s">
        <v>31</v>
      </c>
      <c r="B6" s="40"/>
      <c r="C6" s="41"/>
      <c r="D6" s="21" t="s">
        <v>4</v>
      </c>
      <c r="E6" s="29"/>
    </row>
    <row r="7" spans="1:16" ht="16.5" thickTop="1" thickBot="1" x14ac:dyDescent="0.3">
      <c r="A7" s="42" t="s">
        <v>8</v>
      </c>
      <c r="B7" s="25" t="s">
        <v>0</v>
      </c>
      <c r="C7" s="26" t="s">
        <v>10</v>
      </c>
      <c r="D7" s="10">
        <f>IF(C8="Plus de 30 ans", 1, 0)</f>
        <v>0</v>
      </c>
      <c r="E7" s="25" t="s">
        <v>24</v>
      </c>
    </row>
    <row r="8" spans="1:16" ht="15.75" thickTop="1" x14ac:dyDescent="0.25">
      <c r="A8" s="43"/>
      <c r="B8" s="5" t="s">
        <v>1</v>
      </c>
      <c r="C8" s="14" t="s">
        <v>34</v>
      </c>
      <c r="D8" s="11">
        <f>IF(C9="Moins de 180", 3, IF(C9="180 à 230", 2, IF(C9="230 à 320", 1, 0)))</f>
        <v>2</v>
      </c>
      <c r="E8" s="51" t="str">
        <f>IF(SUM(D7:D12) &lt; 4, "Aucun point de vigilance relevé",
   IF(SUM(D7:D12) &lt;= 8, "Vigilance particulière concernant votre modèle économique",
   "Vigilance renforcée concernant votre modèle économique"))</f>
        <v>Vigilance particulière concernant votre modèle économique</v>
      </c>
    </row>
    <row r="9" spans="1:16" x14ac:dyDescent="0.25">
      <c r="A9" s="43"/>
      <c r="B9" s="6" t="s">
        <v>2</v>
      </c>
      <c r="C9" s="15" t="s">
        <v>36</v>
      </c>
      <c r="D9" s="11">
        <f>IF(C10="Moins de 100 000€", 3, IF(C10="100 000 à 180 000€", 2, IF(C10="180 000 à 250 000€", 1, 0)))</f>
        <v>1</v>
      </c>
      <c r="E9" s="52"/>
    </row>
    <row r="10" spans="1:16" x14ac:dyDescent="0.25">
      <c r="A10" s="43"/>
      <c r="B10" s="6" t="s">
        <v>3</v>
      </c>
      <c r="C10" s="15" t="s">
        <v>37</v>
      </c>
      <c r="D10" s="11">
        <f>IF(C11="Oui", 2, 0)</f>
        <v>0</v>
      </c>
      <c r="E10" s="52"/>
    </row>
    <row r="11" spans="1:16" x14ac:dyDescent="0.25">
      <c r="A11" s="43"/>
      <c r="B11" s="6" t="s">
        <v>26</v>
      </c>
      <c r="C11" s="15" t="s">
        <v>5</v>
      </c>
      <c r="D11" s="11">
        <f>IF(C12="Non", 1, 0)</f>
        <v>0</v>
      </c>
      <c r="E11" s="52"/>
    </row>
    <row r="12" spans="1:16" ht="60.75" thickBot="1" x14ac:dyDescent="0.3">
      <c r="A12" s="43"/>
      <c r="B12" s="6" t="s">
        <v>38</v>
      </c>
      <c r="C12" s="15" t="s">
        <v>6</v>
      </c>
      <c r="D12" s="12">
        <f>IF(C13="Non", 3,
   IF(C13="Oui, pour 3 mois", 2,
   IF(C13="Oui, entre 3 et 6 mois", 1,
   IF(C13="Oui, plus de 6 mois", 0, ""))))</f>
        <v>1</v>
      </c>
      <c r="E12" s="52"/>
    </row>
    <row r="13" spans="1:16" ht="31.5" thickTop="1" thickBot="1" x14ac:dyDescent="0.3">
      <c r="A13" s="44"/>
      <c r="B13" s="7" t="s">
        <v>7</v>
      </c>
      <c r="C13" s="16" t="s">
        <v>33</v>
      </c>
      <c r="D13" s="13">
        <f>IF(C14="Non", 2, 0)</f>
        <v>0</v>
      </c>
      <c r="E13" s="53"/>
    </row>
    <row r="14" spans="1:16" ht="15.75" thickTop="1" x14ac:dyDescent="0.25">
      <c r="A14" s="42" t="s">
        <v>9</v>
      </c>
      <c r="B14" s="8" t="s">
        <v>13</v>
      </c>
      <c r="C14" s="17" t="s">
        <v>6</v>
      </c>
      <c r="D14" s="11">
        <f>IF(C15="BPJEPS", 1, 0)</f>
        <v>1</v>
      </c>
      <c r="E14" s="45" t="str">
        <f>IF(SUM(D13:D19) = 0, "Aucun point de vigilance relevé",
   IF(SUM(D13:D19) &lt;= 2, "Aucun point de vigilance relevé",
      IF(SUM(D13:D19) &lt;= 4, "Vigilance particulière concernant la gestion de votre salarié",
         "Vigilance renforcée concernant la gestion de votre salarié")))</f>
        <v>Vigilance particulière concernant la gestion de votre salarié</v>
      </c>
    </row>
    <row r="15" spans="1:16" x14ac:dyDescent="0.25">
      <c r="A15" s="43"/>
      <c r="B15" s="6" t="s">
        <v>14</v>
      </c>
      <c r="C15" s="18" t="s">
        <v>15</v>
      </c>
      <c r="D15" s="11">
        <f t="shared" ref="D15:D21" si="0">IF(C16="Non", 1, IF(C16="Oui", 0, ""))</f>
        <v>0</v>
      </c>
      <c r="E15" s="46"/>
    </row>
    <row r="16" spans="1:16" ht="30" x14ac:dyDescent="0.25">
      <c r="A16" s="43"/>
      <c r="B16" s="6" t="s">
        <v>32</v>
      </c>
      <c r="C16" s="15" t="s">
        <v>6</v>
      </c>
      <c r="D16" s="11">
        <f t="shared" si="0"/>
        <v>0</v>
      </c>
      <c r="E16" s="46"/>
    </row>
    <row r="17" spans="1:5" ht="30" x14ac:dyDescent="0.25">
      <c r="A17" s="43"/>
      <c r="B17" s="6" t="s">
        <v>16</v>
      </c>
      <c r="C17" s="15" t="s">
        <v>6</v>
      </c>
      <c r="D17" s="11">
        <f t="shared" si="0"/>
        <v>1</v>
      </c>
      <c r="E17" s="46"/>
    </row>
    <row r="18" spans="1:5" ht="30" x14ac:dyDescent="0.25">
      <c r="A18" s="43"/>
      <c r="B18" s="6" t="s">
        <v>17</v>
      </c>
      <c r="C18" s="15" t="s">
        <v>5</v>
      </c>
      <c r="D18" s="11">
        <f t="shared" si="0"/>
        <v>0</v>
      </c>
      <c r="E18" s="46"/>
    </row>
    <row r="19" spans="1:5" ht="30.75" thickBot="1" x14ac:dyDescent="0.3">
      <c r="A19" s="43"/>
      <c r="B19" s="6" t="s">
        <v>18</v>
      </c>
      <c r="C19" s="15" t="s">
        <v>6</v>
      </c>
      <c r="D19" s="12">
        <f t="shared" si="0"/>
        <v>1</v>
      </c>
      <c r="E19" s="46"/>
    </row>
    <row r="20" spans="1:5" ht="31.5" thickTop="1" thickBot="1" x14ac:dyDescent="0.3">
      <c r="A20" s="44"/>
      <c r="B20" s="9" t="s">
        <v>19</v>
      </c>
      <c r="C20" s="16" t="s">
        <v>5</v>
      </c>
      <c r="D20" s="13">
        <f t="shared" si="0"/>
        <v>1</v>
      </c>
      <c r="E20" s="47"/>
    </row>
    <row r="21" spans="1:5" ht="15.75" thickTop="1" x14ac:dyDescent="0.25">
      <c r="A21" s="48" t="s">
        <v>22</v>
      </c>
      <c r="B21" s="5" t="s">
        <v>20</v>
      </c>
      <c r="C21" s="19" t="s">
        <v>5</v>
      </c>
      <c r="D21" s="11">
        <f t="shared" si="0"/>
        <v>1</v>
      </c>
      <c r="E21" s="45" t="str">
        <f>IF(SUM(D20:D25) &lt; 3, "Aucun point de vigilance relevé",
   IF(SUM(D20:D25) &lt;= 4, "Vigilance particulière concernant votre stratégie financière",
      "Vigilance renforcée concernant votre stratégie financière"))</f>
        <v>Vigilance renforcée concernant votre stratégie financière</v>
      </c>
    </row>
    <row r="22" spans="1:5" x14ac:dyDescent="0.25">
      <c r="A22" s="49"/>
      <c r="B22" s="6" t="s">
        <v>21</v>
      </c>
      <c r="C22" s="15" t="s">
        <v>5</v>
      </c>
      <c r="D22" s="11">
        <f>IF(C23="OUI", 1, 0)</f>
        <v>1</v>
      </c>
      <c r="E22" s="46"/>
    </row>
    <row r="23" spans="1:5" ht="30" x14ac:dyDescent="0.25">
      <c r="A23" s="49"/>
      <c r="B23" s="6" t="s">
        <v>27</v>
      </c>
      <c r="C23" s="15" t="s">
        <v>6</v>
      </c>
      <c r="D23" s="11">
        <f>IF(C24="OUI", 1, 0)</f>
        <v>1</v>
      </c>
      <c r="E23" s="46"/>
    </row>
    <row r="24" spans="1:5" ht="30" x14ac:dyDescent="0.25">
      <c r="A24" s="49"/>
      <c r="B24" s="6" t="s">
        <v>28</v>
      </c>
      <c r="C24" s="15" t="s">
        <v>6</v>
      </c>
      <c r="D24" s="11">
        <f>IF(C25="Non", 2, IF(C25="Oui", 0, ""))</f>
        <v>0</v>
      </c>
      <c r="E24" s="46"/>
    </row>
    <row r="25" spans="1:5" ht="30.75" thickBot="1" x14ac:dyDescent="0.3">
      <c r="A25" s="49"/>
      <c r="B25" s="6" t="s">
        <v>29</v>
      </c>
      <c r="C25" s="15" t="s">
        <v>6</v>
      </c>
      <c r="D25" s="12">
        <f>IF(C26="Non", 1, IF(C26="Oui", 0, ""))</f>
        <v>1</v>
      </c>
      <c r="E25" s="46"/>
    </row>
    <row r="26" spans="1:5" ht="16.5" thickTop="1" thickBot="1" x14ac:dyDescent="0.3">
      <c r="A26" s="50"/>
      <c r="B26" s="9" t="s">
        <v>30</v>
      </c>
      <c r="C26" s="16" t="s">
        <v>5</v>
      </c>
      <c r="E26" s="47"/>
    </row>
    <row r="27" spans="1:5" ht="15.75" thickTop="1" x14ac:dyDescent="0.25"/>
  </sheetData>
  <sheetProtection algorithmName="SHA-512" hashValue="yaW0/TTdTi5DuD2C4s89fDrubceA+siSuAHflcUeTjwoOTleBf19ULLSufQ5AMkN5AXNmSHALc9c26dBMkmv5w==" saltValue="270ut9Wo6/o/UmefLPk/PA==" spinCount="100000" sheet="1" objects="1" scenarios="1" selectLockedCells="1"/>
  <mergeCells count="12">
    <mergeCell ref="A14:A20"/>
    <mergeCell ref="E14:E20"/>
    <mergeCell ref="A21:A26"/>
    <mergeCell ref="E21:E26"/>
    <mergeCell ref="E8:E13"/>
    <mergeCell ref="A7:A13"/>
    <mergeCell ref="A1:C1"/>
    <mergeCell ref="A2:C2"/>
    <mergeCell ref="A4:C4"/>
    <mergeCell ref="A5:C5"/>
    <mergeCell ref="A6:C6"/>
    <mergeCell ref="A3:C3"/>
  </mergeCells>
  <conditionalFormatting sqref="E8:E13">
    <cfRule type="expression" dxfId="8" priority="8">
      <formula>SUM(D7:D12) &gt; 8</formula>
    </cfRule>
    <cfRule type="expression" dxfId="7" priority="9">
      <formula>AND(SUM(D7:D12) &gt;= 4, SUM(D7:D12) &lt;= 8)</formula>
    </cfRule>
    <cfRule type="expression" dxfId="6" priority="10">
      <formula>SUM(D7:D12) &lt; 4</formula>
    </cfRule>
  </conditionalFormatting>
  <conditionalFormatting sqref="E14:E20">
    <cfRule type="expression" dxfId="5" priority="4">
      <formula>$E14="Aucun point de vigilance relevé"</formula>
    </cfRule>
    <cfRule type="expression" dxfId="4" priority="5">
      <formula>$E14="Vigilance particulière concernant la gestion de votre salarié"</formula>
    </cfRule>
    <cfRule type="expression" dxfId="3" priority="7">
      <formula>$E14="Vigilance renforcée concernant la gestion de votre salarié"</formula>
    </cfRule>
  </conditionalFormatting>
  <conditionalFormatting sqref="E21:E26">
    <cfRule type="expression" dxfId="2" priority="1">
      <formula>E21="Vigilance renforcée concernant votre stratégie financière"</formula>
    </cfRule>
    <cfRule type="expression" dxfId="1" priority="2">
      <formula>E21="Vigilance particulière concernant votre stratégie financière"</formula>
    </cfRule>
    <cfRule type="expression" dxfId="0" priority="3">
      <formula>E21="Aucun point de vigilance relevé"</formula>
    </cfRule>
  </conditionalFormatting>
  <dataValidations count="7">
    <dataValidation type="list" allowBlank="1" showInputMessage="1" showErrorMessage="1" sqref="D7" xr:uid="{00000000-0002-0000-0000-000000000000}">
      <formula1>"Moins de 15 ans,15 à 30 ans, 30 à 45 ans, Plus de 45 ans"</formula1>
    </dataValidation>
    <dataValidation type="list" allowBlank="1" showInputMessage="1" showErrorMessage="1" sqref="C10" xr:uid="{00000000-0002-0000-0000-000001000000}">
      <formula1>"Moins de 100 000€, 100 000 à 180 000€,180 000 à 250 000€, Plus de 250 000€"</formula1>
    </dataValidation>
    <dataValidation type="list" allowBlank="1" showInputMessage="1" showErrorMessage="1" sqref="C8" xr:uid="{00000000-0002-0000-0000-000002000000}">
      <formula1>"Moins de 30 ans,Plus de 30 ans"</formula1>
    </dataValidation>
    <dataValidation type="list" allowBlank="1" showInputMessage="1" showErrorMessage="1" sqref="C11:C12 C14 C16:C26" xr:uid="{00000000-0002-0000-0000-000003000000}">
      <formula1>"Oui,Non"</formula1>
    </dataValidation>
    <dataValidation type="list" allowBlank="1" showInputMessage="1" showErrorMessage="1" sqref="C13" xr:uid="{00000000-0002-0000-0000-000004000000}">
      <mc:AlternateContent xmlns:x12ac="http://schemas.microsoft.com/office/spreadsheetml/2011/1/ac" xmlns:mc="http://schemas.openxmlformats.org/markup-compatibility/2006">
        <mc:Choice Requires="x12ac">
          <x12ac:list>Non,"Oui, pour 3 mois","Oui, entre 3 et 6 mois","Oui, plus de 6 mois"</x12ac:list>
        </mc:Choice>
        <mc:Fallback>
          <formula1>"Non,Oui, pour 3 mois,Oui, entre 3 et 6 mois,Oui, plus de 6 mois"</formula1>
        </mc:Fallback>
      </mc:AlternateContent>
    </dataValidation>
    <dataValidation type="list" allowBlank="1" showInputMessage="1" showErrorMessage="1" sqref="C15" xr:uid="{00000000-0002-0000-0000-000005000000}">
      <mc:AlternateContent xmlns:x12ac="http://schemas.microsoft.com/office/spreadsheetml/2011/1/ac" xmlns:mc="http://schemas.openxmlformats.org/markup-compatibility/2006">
        <mc:Choice Requires="x12ac">
          <x12ac:list>BPJEPS,DEJEPS,"Cursus universitaire (Licence, Master...)",Autre</x12ac:list>
        </mc:Choice>
        <mc:Fallback>
          <formula1>"BPJEPS,DEJEPS,Cursus universitaire (Licence, Master...),Autre"</formula1>
        </mc:Fallback>
      </mc:AlternateContent>
    </dataValidation>
    <dataValidation type="list" allowBlank="1" showInputMessage="1" showErrorMessage="1" sqref="D8 C9" xr:uid="{00000000-0002-0000-0000-000006000000}">
      <formula1>"Moins de 180,180 à 230,230 à 320, Plus de 320"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Outil</vt:lpstr>
    </vt:vector>
  </TitlesOfParts>
  <Company>ACADEMIE DE LYON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sratel</dc:creator>
  <cp:lastModifiedBy>Isabelle Gironnet</cp:lastModifiedBy>
  <dcterms:created xsi:type="dcterms:W3CDTF">2025-12-23T10:21:40Z</dcterms:created>
  <dcterms:modified xsi:type="dcterms:W3CDTF">2026-04-27T12:52:32Z</dcterms:modified>
</cp:coreProperties>
</file>